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AP 2" sheetId="2" r:id="rId1"/>
  </sheets>
  <definedNames>
    <definedName name="_xlnm.Print_Area" localSheetId="0">'CAP 2'!$A$1:$H$32</definedName>
  </definedNames>
  <calcPr calcId="152511"/>
</workbook>
</file>

<file path=xl/calcChain.xml><?xml version="1.0" encoding="utf-8"?>
<calcChain xmlns="http://schemas.openxmlformats.org/spreadsheetml/2006/main">
  <c r="D30" i="2" l="1"/>
  <c r="E30" i="2"/>
  <c r="F30" i="2"/>
  <c r="G30" i="2"/>
  <c r="C30" i="2"/>
  <c r="D23" i="2"/>
  <c r="E23" i="2"/>
  <c r="F23" i="2"/>
  <c r="G23" i="2"/>
  <c r="C23" i="2"/>
  <c r="F31" i="2" l="1"/>
  <c r="D31" i="2"/>
  <c r="D14" i="2"/>
  <c r="E14" i="2"/>
  <c r="F14" i="2"/>
  <c r="G14" i="2"/>
  <c r="G31" i="2" s="1"/>
  <c r="C14" i="2"/>
  <c r="C31" i="2" s="1"/>
  <c r="D12" i="2"/>
  <c r="E12" i="2"/>
  <c r="F12" i="2"/>
  <c r="G12" i="2"/>
  <c r="C12" i="2"/>
  <c r="H29" i="2"/>
  <c r="H28" i="2"/>
  <c r="H27" i="2"/>
  <c r="H26" i="2"/>
  <c r="H25" i="2"/>
  <c r="H24" i="2"/>
  <c r="H22" i="2"/>
  <c r="H21" i="2"/>
  <c r="H20" i="2"/>
  <c r="H19" i="2"/>
  <c r="H18" i="2"/>
  <c r="H17" i="2"/>
  <c r="H16" i="2"/>
  <c r="H15" i="2"/>
  <c r="H13" i="2"/>
  <c r="H14" i="2" s="1"/>
  <c r="H11" i="2"/>
  <c r="H10" i="2"/>
  <c r="H9" i="2"/>
  <c r="H8" i="2"/>
  <c r="H23" i="2" l="1"/>
  <c r="H30" i="2"/>
  <c r="E31" i="2"/>
  <c r="H7" i="2"/>
  <c r="H12" i="2" s="1"/>
  <c r="H31" i="2" l="1"/>
</calcChain>
</file>

<file path=xl/sharedStrings.xml><?xml version="1.0" encoding="utf-8"?>
<sst xmlns="http://schemas.openxmlformats.org/spreadsheetml/2006/main" count="46" uniqueCount="43">
  <si>
    <t>GERENCIA REGIONAL DE SALUD</t>
  </si>
  <si>
    <t>CAPÍTULO II</t>
  </si>
  <si>
    <t>CENTRO DE GASTO</t>
  </si>
  <si>
    <t>TOTAL</t>
  </si>
  <si>
    <t>GAP</t>
  </si>
  <si>
    <t>G.A.P. BURGOS</t>
  </si>
  <si>
    <t>G.A.P. LEÓN</t>
  </si>
  <si>
    <t>G.A.P. SALAMANCA</t>
  </si>
  <si>
    <t>G.A.P. VALLADOLID E.</t>
  </si>
  <si>
    <t>Total GAP</t>
  </si>
  <si>
    <t>GES</t>
  </si>
  <si>
    <t>EMERGENCIAS</t>
  </si>
  <si>
    <t>Total EMERGENCIAS</t>
  </si>
  <si>
    <t>GAE</t>
  </si>
  <si>
    <t>G.A.E. BURGOS</t>
  </si>
  <si>
    <t>G.A.E. LEÓN</t>
  </si>
  <si>
    <t>G.A.E. SALAMANCA</t>
  </si>
  <si>
    <t>Total GAE</t>
  </si>
  <si>
    <t>GAS ÁVILA</t>
  </si>
  <si>
    <t>GAS EL BIERZO</t>
  </si>
  <si>
    <t>GAS PALENCIA</t>
  </si>
  <si>
    <t>GAS SEGOVIA</t>
  </si>
  <si>
    <t>GAS SORIA</t>
  </si>
  <si>
    <t>GAS ZAMORA</t>
  </si>
  <si>
    <t>GASTOS DE ESTRUCTURA (1)</t>
  </si>
  <si>
    <t>FARMACIA HOSPITALARIA Y HEMODERIVADOS</t>
  </si>
  <si>
    <t>MATERIAL SANITARIO (2)</t>
  </si>
  <si>
    <t>(1) Incluye gasto en reparaciones, mantenimiento, conservación, energia eléctrica, gas y calefacción y servicios de limpieza y seguridad.</t>
  </si>
  <si>
    <t>(2) Incluye gasto en instrumental, pequeño utillaje sanitario, implantes, material de laboratorio, radiología, medicina nuclear y resto material sanitario.</t>
  </si>
  <si>
    <t>Total GAS</t>
  </si>
  <si>
    <t>GAS</t>
  </si>
  <si>
    <t>G.A.P. VALLADOLID O.</t>
  </si>
  <si>
    <t>G.A.E. MEDINA DEL CAMPO</t>
  </si>
  <si>
    <t>G.A.E. MIRANDA DE EBRO</t>
  </si>
  <si>
    <t>G.A.E. ARANDA DE DUERO</t>
  </si>
  <si>
    <t>G.A.E. CLÍNICO VALLADOLID</t>
  </si>
  <si>
    <t>G.A.E. RÍO HORTEGA DE VALLADOLID</t>
  </si>
  <si>
    <t>OTROS
(4)</t>
  </si>
  <si>
    <t>(3) Incluye gasto en conciertos de transporte sanitario gestionado por las Gerencias de Asistencia Sanitaria</t>
  </si>
  <si>
    <t>(4) Incluye arrendamientos, gasto en material oficina, informático no inventariable, productos alimenticios, lenceria y vestuario, seguros, tributos, comunicaciones y otros gastos diversos.</t>
  </si>
  <si>
    <t>CONCIERTOS (3)</t>
  </si>
  <si>
    <t>Fuente:  Consejería de Sanidad. Junta de Castilla y León</t>
  </si>
  <si>
    <t>GASTO REAL DE LAS INSTITUCIONES SANITARIAS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</si>
</sst>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7" tint="0.79998168889431442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F76B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2" xfId="0" applyBorder="1"/>
    <xf numFmtId="164" fontId="0" fillId="0" borderId="3" xfId="1" applyNumberFormat="1" applyFont="1" applyBorder="1"/>
    <xf numFmtId="0" fontId="0" fillId="0" borderId="4" xfId="0" applyBorder="1"/>
    <xf numFmtId="0" fontId="0" fillId="0" borderId="0" xfId="0" applyFill="1" applyBorder="1"/>
    <xf numFmtId="164" fontId="0" fillId="0" borderId="0" xfId="1" applyNumberFormat="1" applyFont="1" applyFill="1" applyBorder="1"/>
    <xf numFmtId="164" fontId="0" fillId="0" borderId="0" xfId="0" applyNumberFormat="1" applyFill="1" applyBorder="1"/>
    <xf numFmtId="164" fontId="3" fillId="0" borderId="0" xfId="0" applyNumberFormat="1" applyFont="1" applyFill="1" applyBorder="1"/>
    <xf numFmtId="1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3" borderId="4" xfId="0" applyFont="1" applyFill="1" applyBorder="1"/>
    <xf numFmtId="164" fontId="3" fillId="3" borderId="1" xfId="1" applyNumberFormat="1" applyFont="1" applyFill="1" applyBorder="1"/>
    <xf numFmtId="0" fontId="5" fillId="3" borderId="4" xfId="0" applyFont="1" applyFill="1" applyBorder="1"/>
    <xf numFmtId="0" fontId="2" fillId="4" borderId="5" xfId="0" applyFont="1" applyFill="1" applyBorder="1"/>
    <xf numFmtId="0" fontId="3" fillId="3" borderId="6" xfId="0" applyFont="1" applyFill="1" applyBorder="1"/>
    <xf numFmtId="164" fontId="3" fillId="0" borderId="3" xfId="1" applyNumberFormat="1" applyFont="1" applyFill="1" applyBorder="1"/>
    <xf numFmtId="0" fontId="0" fillId="0" borderId="8" xfId="0" applyBorder="1"/>
    <xf numFmtId="164" fontId="0" fillId="0" borderId="9" xfId="1" applyNumberFormat="1" applyFont="1" applyBorder="1"/>
    <xf numFmtId="164" fontId="3" fillId="0" borderId="9" xfId="1" applyNumberFormat="1" applyFont="1" applyFill="1" applyBorder="1"/>
    <xf numFmtId="0" fontId="2" fillId="4" borderId="10" xfId="0" applyFont="1" applyFill="1" applyBorder="1"/>
    <xf numFmtId="164" fontId="2" fillId="4" borderId="3" xfId="1" applyNumberFormat="1" applyFont="1" applyFill="1" applyBorder="1"/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="90" zoomScaleNormal="90" zoomScalePageLayoutView="30" workbookViewId="0">
      <selection activeCell="N12" sqref="N12"/>
    </sheetView>
  </sheetViews>
  <sheetFormatPr baseColWidth="10" defaultRowHeight="15" x14ac:dyDescent="0.25"/>
  <cols>
    <col min="2" max="2" width="32" customWidth="1"/>
    <col min="3" max="3" width="17.42578125" customWidth="1"/>
    <col min="4" max="4" width="18.5703125" bestFit="1" customWidth="1"/>
    <col min="5" max="6" width="14.85546875" bestFit="1" customWidth="1"/>
    <col min="7" max="7" width="14.140625" bestFit="1" customWidth="1"/>
    <col min="8" max="8" width="15.85546875" bestFit="1" customWidth="1"/>
    <col min="9" max="9" width="2.85546875" customWidth="1"/>
  </cols>
  <sheetData>
    <row r="1" spans="1:8" ht="18.75" x14ac:dyDescent="0.25">
      <c r="B1" s="25" t="s">
        <v>0</v>
      </c>
      <c r="C1" s="25"/>
      <c r="D1" s="25"/>
      <c r="E1" s="25"/>
      <c r="F1" s="25"/>
      <c r="G1" s="25"/>
      <c r="H1" s="25"/>
    </row>
    <row r="2" spans="1:8" ht="18.75" x14ac:dyDescent="0.25">
      <c r="B2" s="25" t="s">
        <v>42</v>
      </c>
      <c r="C2" s="25"/>
      <c r="D2" s="25"/>
      <c r="E2" s="25"/>
      <c r="F2" s="25"/>
      <c r="G2" s="25"/>
      <c r="H2" s="25"/>
    </row>
    <row r="3" spans="1:8" ht="18.75" x14ac:dyDescent="0.25">
      <c r="B3" s="25" t="s">
        <v>1</v>
      </c>
      <c r="C3" s="25"/>
      <c r="D3" s="25"/>
      <c r="E3" s="25"/>
      <c r="F3" s="25"/>
      <c r="G3" s="25"/>
      <c r="H3" s="25"/>
    </row>
    <row r="4" spans="1:8" ht="18.75" x14ac:dyDescent="0.25">
      <c r="B4" s="26"/>
      <c r="C4" s="27"/>
      <c r="D4" s="27"/>
      <c r="E4" s="27"/>
      <c r="F4" s="27"/>
      <c r="G4" s="27"/>
      <c r="H4" s="27"/>
    </row>
    <row r="6" spans="1:8" ht="60.95" customHeight="1" x14ac:dyDescent="0.25">
      <c r="A6" s="28" t="s">
        <v>2</v>
      </c>
      <c r="B6" s="29"/>
      <c r="C6" s="9" t="s">
        <v>24</v>
      </c>
      <c r="D6" s="9" t="s">
        <v>25</v>
      </c>
      <c r="E6" s="9" t="s">
        <v>26</v>
      </c>
      <c r="F6" s="9" t="s">
        <v>40</v>
      </c>
      <c r="G6" s="9" t="s">
        <v>37</v>
      </c>
      <c r="H6" s="9" t="s">
        <v>3</v>
      </c>
    </row>
    <row r="7" spans="1:8" x14ac:dyDescent="0.25">
      <c r="A7" s="1" t="s">
        <v>4</v>
      </c>
      <c r="B7" s="3" t="s">
        <v>5</v>
      </c>
      <c r="C7" s="2">
        <v>2971644.4699999997</v>
      </c>
      <c r="D7" s="2">
        <v>399.26</v>
      </c>
      <c r="E7" s="2">
        <v>1221394.1099999999</v>
      </c>
      <c r="F7" s="2">
        <v>24235.57</v>
      </c>
      <c r="G7" s="2">
        <v>1350941.4100000008</v>
      </c>
      <c r="H7" s="17">
        <f>C7+D7+E7+F7+G7</f>
        <v>5568614.8200000003</v>
      </c>
    </row>
    <row r="8" spans="1:8" x14ac:dyDescent="0.25">
      <c r="A8" s="1"/>
      <c r="B8" s="3" t="s">
        <v>6</v>
      </c>
      <c r="C8" s="2">
        <v>2310483.8199999994</v>
      </c>
      <c r="D8" s="2">
        <v>2556.52</v>
      </c>
      <c r="E8" s="2">
        <v>600170.66999999946</v>
      </c>
      <c r="F8" s="2">
        <v>15588.27</v>
      </c>
      <c r="G8" s="2">
        <v>1378774.3800000004</v>
      </c>
      <c r="H8" s="17">
        <f t="shared" ref="H8:H29" si="0">C8+D8+E8+F8+G8</f>
        <v>4307573.6599999992</v>
      </c>
    </row>
    <row r="9" spans="1:8" x14ac:dyDescent="0.25">
      <c r="A9" s="1"/>
      <c r="B9" s="3" t="s">
        <v>7</v>
      </c>
      <c r="C9" s="2">
        <v>3516289.1900000004</v>
      </c>
      <c r="D9" s="2">
        <v>12638.7</v>
      </c>
      <c r="E9" s="2">
        <v>1075294.5799999998</v>
      </c>
      <c r="F9" s="2">
        <v>57378.2</v>
      </c>
      <c r="G9" s="2">
        <v>1242341.06</v>
      </c>
      <c r="H9" s="17">
        <f t="shared" si="0"/>
        <v>5903941.7300000004</v>
      </c>
    </row>
    <row r="10" spans="1:8" x14ac:dyDescent="0.25">
      <c r="A10" s="1"/>
      <c r="B10" s="3" t="s">
        <v>31</v>
      </c>
      <c r="C10" s="2">
        <v>1952097.53</v>
      </c>
      <c r="D10" s="2">
        <v>1487.72</v>
      </c>
      <c r="E10" s="2">
        <v>1001355.9200000009</v>
      </c>
      <c r="F10" s="2">
        <v>58052.859999999891</v>
      </c>
      <c r="G10" s="2">
        <v>627092.62</v>
      </c>
      <c r="H10" s="17">
        <f t="shared" si="0"/>
        <v>3640086.6500000008</v>
      </c>
    </row>
    <row r="11" spans="1:8" x14ac:dyDescent="0.25">
      <c r="A11" s="1"/>
      <c r="B11" s="3" t="s">
        <v>8</v>
      </c>
      <c r="C11" s="2">
        <v>2310566.3000000003</v>
      </c>
      <c r="D11" s="2">
        <v>16631.32</v>
      </c>
      <c r="E11" s="2">
        <v>1300719.69</v>
      </c>
      <c r="F11" s="2">
        <v>40544.340000000004</v>
      </c>
      <c r="G11" s="2">
        <v>900212.24000000057</v>
      </c>
      <c r="H11" s="17">
        <f t="shared" si="0"/>
        <v>4568673.8900000006</v>
      </c>
    </row>
    <row r="12" spans="1:8" x14ac:dyDescent="0.25">
      <c r="A12" s="16" t="s">
        <v>9</v>
      </c>
      <c r="B12" s="14" t="s">
        <v>3</v>
      </c>
      <c r="C12" s="13">
        <f>SUM(C7:C11)</f>
        <v>13061081.310000001</v>
      </c>
      <c r="D12" s="13">
        <f t="shared" ref="D12:H12" si="1">SUM(D7:D11)</f>
        <v>33713.520000000004</v>
      </c>
      <c r="E12" s="13">
        <f t="shared" si="1"/>
        <v>5198934.9700000007</v>
      </c>
      <c r="F12" s="13">
        <f t="shared" si="1"/>
        <v>195799.23999999987</v>
      </c>
      <c r="G12" s="13">
        <f t="shared" si="1"/>
        <v>5499361.7100000009</v>
      </c>
      <c r="H12" s="13">
        <f t="shared" si="1"/>
        <v>23988890.750000004</v>
      </c>
    </row>
    <row r="13" spans="1:8" x14ac:dyDescent="0.25">
      <c r="A13" s="1" t="s">
        <v>10</v>
      </c>
      <c r="B13" s="3" t="s">
        <v>11</v>
      </c>
      <c r="C13" s="2">
        <v>375980.74</v>
      </c>
      <c r="D13" s="2">
        <v>0</v>
      </c>
      <c r="E13" s="2">
        <v>57448.869999999995</v>
      </c>
      <c r="F13" s="2">
        <v>33575937.010000005</v>
      </c>
      <c r="G13" s="2">
        <v>279877.74000000209</v>
      </c>
      <c r="H13" s="17">
        <f t="shared" si="0"/>
        <v>34289244.360000007</v>
      </c>
    </row>
    <row r="14" spans="1:8" x14ac:dyDescent="0.25">
      <c r="A14" s="16" t="s">
        <v>12</v>
      </c>
      <c r="B14" s="12"/>
      <c r="C14" s="13">
        <f>SUM(C13)</f>
        <v>375980.74</v>
      </c>
      <c r="D14" s="13">
        <f t="shared" ref="D14:H14" si="2">SUM(D13)</f>
        <v>0</v>
      </c>
      <c r="E14" s="13">
        <f t="shared" si="2"/>
        <v>57448.869999999995</v>
      </c>
      <c r="F14" s="13">
        <f t="shared" si="2"/>
        <v>33575937.010000005</v>
      </c>
      <c r="G14" s="13">
        <f t="shared" si="2"/>
        <v>279877.74000000209</v>
      </c>
      <c r="H14" s="13">
        <f t="shared" si="2"/>
        <v>34289244.360000007</v>
      </c>
    </row>
    <row r="15" spans="1:8" x14ac:dyDescent="0.25">
      <c r="A15" s="1" t="s">
        <v>13</v>
      </c>
      <c r="B15" s="3" t="s">
        <v>14</v>
      </c>
      <c r="C15" s="2">
        <v>1309575.33</v>
      </c>
      <c r="D15" s="2">
        <v>45887762.480000004</v>
      </c>
      <c r="E15" s="2">
        <v>36107299.060000002</v>
      </c>
      <c r="F15" s="2">
        <v>10459124.93</v>
      </c>
      <c r="G15" s="2">
        <v>1923437.4100000039</v>
      </c>
      <c r="H15" s="17">
        <f t="shared" si="0"/>
        <v>95687199.210000008</v>
      </c>
    </row>
    <row r="16" spans="1:8" x14ac:dyDescent="0.25">
      <c r="A16" s="1"/>
      <c r="B16" s="3" t="s">
        <v>33</v>
      </c>
      <c r="C16" s="2">
        <v>1589330.8299999998</v>
      </c>
      <c r="D16" s="2">
        <v>4403008.1399999997</v>
      </c>
      <c r="E16" s="2">
        <v>3716851.41</v>
      </c>
      <c r="F16" s="2">
        <v>404706.05</v>
      </c>
      <c r="G16" s="2">
        <v>999231.5400000026</v>
      </c>
      <c r="H16" s="17">
        <f t="shared" si="0"/>
        <v>11113127.970000003</v>
      </c>
    </row>
    <row r="17" spans="1:8" x14ac:dyDescent="0.25">
      <c r="A17" s="1"/>
      <c r="B17" s="3" t="s">
        <v>34</v>
      </c>
      <c r="C17" s="2">
        <v>1721796.26</v>
      </c>
      <c r="D17" s="2">
        <v>4708735.59</v>
      </c>
      <c r="E17" s="2">
        <v>3286328.5599999996</v>
      </c>
      <c r="F17" s="2">
        <v>577950.80000000005</v>
      </c>
      <c r="G17" s="2">
        <v>1085195.6000000031</v>
      </c>
      <c r="H17" s="17">
        <f t="shared" si="0"/>
        <v>11380006.810000004</v>
      </c>
    </row>
    <row r="18" spans="1:8" x14ac:dyDescent="0.25">
      <c r="A18" s="1"/>
      <c r="B18" s="3" t="s">
        <v>15</v>
      </c>
      <c r="C18" s="2">
        <v>16030789.92</v>
      </c>
      <c r="D18" s="2">
        <v>52143366.703000002</v>
      </c>
      <c r="E18" s="2">
        <v>46275086.229999997</v>
      </c>
      <c r="F18" s="2">
        <v>18849691.09</v>
      </c>
      <c r="G18" s="2">
        <v>7427320.6400000118</v>
      </c>
      <c r="H18" s="17">
        <f t="shared" si="0"/>
        <v>140726254.583</v>
      </c>
    </row>
    <row r="19" spans="1:8" x14ac:dyDescent="0.25">
      <c r="A19" s="1"/>
      <c r="B19" s="3" t="s">
        <v>16</v>
      </c>
      <c r="C19" s="2">
        <v>17284521.659999996</v>
      </c>
      <c r="D19" s="2">
        <v>58766775.620999999</v>
      </c>
      <c r="E19" s="2">
        <v>51086903.805</v>
      </c>
      <c r="F19" s="2">
        <v>6677713.4299999997</v>
      </c>
      <c r="G19" s="2">
        <v>7690058.4120000079</v>
      </c>
      <c r="H19" s="17">
        <f t="shared" si="0"/>
        <v>141505972.928</v>
      </c>
    </row>
    <row r="20" spans="1:8" x14ac:dyDescent="0.25">
      <c r="A20" s="1"/>
      <c r="B20" s="3" t="s">
        <v>36</v>
      </c>
      <c r="C20" s="2">
        <v>10613280.050000001</v>
      </c>
      <c r="D20" s="2">
        <v>39290752.200000003</v>
      </c>
      <c r="E20" s="2">
        <v>30083515.359999999</v>
      </c>
      <c r="F20" s="2">
        <v>5236012.72</v>
      </c>
      <c r="G20" s="2">
        <v>5661022.3899999997</v>
      </c>
      <c r="H20" s="17">
        <f t="shared" si="0"/>
        <v>90884582.719999999</v>
      </c>
    </row>
    <row r="21" spans="1:8" x14ac:dyDescent="0.25">
      <c r="A21" s="1"/>
      <c r="B21" s="3" t="s">
        <v>35</v>
      </c>
      <c r="C21" s="2">
        <v>14572383.840000002</v>
      </c>
      <c r="D21" s="2">
        <v>39858901.590000004</v>
      </c>
      <c r="E21" s="2">
        <v>48314684.359999999</v>
      </c>
      <c r="F21" s="2">
        <v>9409564.3500000015</v>
      </c>
      <c r="G21" s="2">
        <v>6143945.1000000015</v>
      </c>
      <c r="H21" s="17">
        <f t="shared" si="0"/>
        <v>118299479.24000001</v>
      </c>
    </row>
    <row r="22" spans="1:8" x14ac:dyDescent="0.25">
      <c r="A22" s="1"/>
      <c r="B22" s="3" t="s">
        <v>32</v>
      </c>
      <c r="C22" s="2">
        <v>1832621.5600000003</v>
      </c>
      <c r="D22" s="2">
        <v>3353150.39</v>
      </c>
      <c r="E22" s="2">
        <v>3759550.5999999968</v>
      </c>
      <c r="F22" s="2">
        <v>538724.97000000009</v>
      </c>
      <c r="G22" s="2">
        <v>1050332.0200000009</v>
      </c>
      <c r="H22" s="17">
        <f t="shared" si="0"/>
        <v>10534379.539999999</v>
      </c>
    </row>
    <row r="23" spans="1:8" x14ac:dyDescent="0.25">
      <c r="A23" s="16" t="s">
        <v>17</v>
      </c>
      <c r="B23" s="14" t="s">
        <v>3</v>
      </c>
      <c r="C23" s="13">
        <f>SUM(C15:C22)</f>
        <v>64954299.450000003</v>
      </c>
      <c r="D23" s="13">
        <f t="shared" ref="D23:H23" si="3">SUM(D15:D22)</f>
        <v>248412452.71400002</v>
      </c>
      <c r="E23" s="13">
        <f t="shared" si="3"/>
        <v>222630219.38500002</v>
      </c>
      <c r="F23" s="13">
        <f t="shared" si="3"/>
        <v>52153488.339999996</v>
      </c>
      <c r="G23" s="13">
        <f t="shared" si="3"/>
        <v>31980543.11200003</v>
      </c>
      <c r="H23" s="13">
        <f t="shared" si="3"/>
        <v>620131003.00100005</v>
      </c>
    </row>
    <row r="24" spans="1:8" x14ac:dyDescent="0.25">
      <c r="A24" s="1" t="s">
        <v>30</v>
      </c>
      <c r="B24" s="3" t="s">
        <v>18</v>
      </c>
      <c r="C24" s="2">
        <v>6094259.870000001</v>
      </c>
      <c r="D24" s="2">
        <v>19687446.689999994</v>
      </c>
      <c r="E24" s="2">
        <v>12287607.540000001</v>
      </c>
      <c r="F24" s="2">
        <v>6457296.9399999995</v>
      </c>
      <c r="G24" s="2">
        <v>3792737.8799999878</v>
      </c>
      <c r="H24" s="17">
        <f t="shared" si="0"/>
        <v>48319348.919999979</v>
      </c>
    </row>
    <row r="25" spans="1:8" x14ac:dyDescent="0.25">
      <c r="A25" s="1"/>
      <c r="B25" s="3" t="s">
        <v>19</v>
      </c>
      <c r="C25" s="2">
        <v>5722782.3200000003</v>
      </c>
      <c r="D25" s="2">
        <v>21771508.530000001</v>
      </c>
      <c r="E25" s="2">
        <v>10314344.68</v>
      </c>
      <c r="F25" s="2">
        <v>5344255.3999999994</v>
      </c>
      <c r="G25" s="2">
        <v>2656089.5399999982</v>
      </c>
      <c r="H25" s="17">
        <f t="shared" si="0"/>
        <v>45808980.469999999</v>
      </c>
    </row>
    <row r="26" spans="1:8" x14ac:dyDescent="0.25">
      <c r="A26" s="1"/>
      <c r="B26" s="3" t="s">
        <v>20</v>
      </c>
      <c r="C26" s="2">
        <v>8992554.8699999992</v>
      </c>
      <c r="D26" s="2">
        <v>22168503.27</v>
      </c>
      <c r="E26" s="2">
        <v>12961635.330000008</v>
      </c>
      <c r="F26" s="2">
        <v>4737431.88</v>
      </c>
      <c r="G26" s="2">
        <v>3946188.9100000011</v>
      </c>
      <c r="H26" s="17">
        <f t="shared" si="0"/>
        <v>52806314.260000013</v>
      </c>
    </row>
    <row r="27" spans="1:8" x14ac:dyDescent="0.25">
      <c r="A27" s="1"/>
      <c r="B27" s="3" t="s">
        <v>21</v>
      </c>
      <c r="C27" s="2">
        <v>6044144.0600000005</v>
      </c>
      <c r="D27" s="2">
        <v>20790050.529999997</v>
      </c>
      <c r="E27" s="2">
        <v>11588391.59</v>
      </c>
      <c r="F27" s="2">
        <v>4552928.04</v>
      </c>
      <c r="G27" s="2">
        <v>2834867.0399999833</v>
      </c>
      <c r="H27" s="17">
        <f t="shared" si="0"/>
        <v>45810381.259999976</v>
      </c>
    </row>
    <row r="28" spans="1:8" x14ac:dyDescent="0.25">
      <c r="A28" s="1"/>
      <c r="B28" s="3" t="s">
        <v>22</v>
      </c>
      <c r="C28" s="2">
        <v>4779698.12</v>
      </c>
      <c r="D28" s="2">
        <v>10448721.68</v>
      </c>
      <c r="E28" s="2">
        <v>6925958.0800000075</v>
      </c>
      <c r="F28" s="2">
        <v>3375107.8000000003</v>
      </c>
      <c r="G28" s="2">
        <v>2684211.4100000025</v>
      </c>
      <c r="H28" s="17">
        <f t="shared" si="0"/>
        <v>28213697.090000015</v>
      </c>
    </row>
    <row r="29" spans="1:8" x14ac:dyDescent="0.25">
      <c r="A29" s="1"/>
      <c r="B29" s="18" t="s">
        <v>23</v>
      </c>
      <c r="C29" s="19">
        <v>10988666.43</v>
      </c>
      <c r="D29" s="19">
        <v>22132597.470000006</v>
      </c>
      <c r="E29" s="19">
        <v>16449984.799999999</v>
      </c>
      <c r="F29" s="19">
        <v>5251518.6000000006</v>
      </c>
      <c r="G29" s="19">
        <v>3453701.4300000062</v>
      </c>
      <c r="H29" s="20">
        <f t="shared" si="0"/>
        <v>58276468.730000012</v>
      </c>
    </row>
    <row r="30" spans="1:8" x14ac:dyDescent="0.25">
      <c r="A30" s="23" t="s">
        <v>29</v>
      </c>
      <c r="B30" s="24"/>
      <c r="C30" s="13">
        <f>SUM(C24:C29)</f>
        <v>42622105.670000002</v>
      </c>
      <c r="D30" s="13">
        <f t="shared" ref="D30:H30" si="4">SUM(D24:D29)</f>
        <v>116998828.16999999</v>
      </c>
      <c r="E30" s="13">
        <f t="shared" si="4"/>
        <v>70527922.020000011</v>
      </c>
      <c r="F30" s="13">
        <f t="shared" si="4"/>
        <v>29718538.66</v>
      </c>
      <c r="G30" s="13">
        <f t="shared" si="4"/>
        <v>19367796.209999979</v>
      </c>
      <c r="H30" s="13">
        <f t="shared" si="4"/>
        <v>279235190.72999996</v>
      </c>
    </row>
    <row r="31" spans="1:8" x14ac:dyDescent="0.25">
      <c r="A31" s="15" t="s">
        <v>3</v>
      </c>
      <c r="B31" s="21"/>
      <c r="C31" s="22">
        <f>SUM(C30,C23,C14,C12)</f>
        <v>121013467.17</v>
      </c>
      <c r="D31" s="22">
        <f t="shared" ref="D31:G31" si="5">SUM(D30,D23,D14,D12)</f>
        <v>365444994.40399998</v>
      </c>
      <c r="E31" s="22">
        <f t="shared" si="5"/>
        <v>298414525.24500006</v>
      </c>
      <c r="F31" s="22">
        <f t="shared" si="5"/>
        <v>115643763.25</v>
      </c>
      <c r="G31" s="22">
        <f t="shared" si="5"/>
        <v>57127578.772000015</v>
      </c>
      <c r="H31" s="22">
        <f>SUM(H30,H23,H14,H12)</f>
        <v>957644328.84099996</v>
      </c>
    </row>
    <row r="32" spans="1:8" x14ac:dyDescent="0.25">
      <c r="B32" s="4"/>
      <c r="C32" s="5"/>
      <c r="D32" s="5"/>
      <c r="E32" s="5"/>
      <c r="F32" s="5"/>
      <c r="G32" s="6"/>
      <c r="H32" s="7"/>
    </row>
    <row r="33" spans="1:4" x14ac:dyDescent="0.25">
      <c r="A33" s="10" t="s">
        <v>27</v>
      </c>
    </row>
    <row r="34" spans="1:4" x14ac:dyDescent="0.25">
      <c r="A34" s="10" t="s">
        <v>28</v>
      </c>
      <c r="C34" s="8"/>
      <c r="D34" s="8"/>
    </row>
    <row r="35" spans="1:4" x14ac:dyDescent="0.25">
      <c r="A35" s="10" t="s">
        <v>38</v>
      </c>
      <c r="C35" s="8"/>
      <c r="D35" s="8"/>
    </row>
    <row r="36" spans="1:4" x14ac:dyDescent="0.25">
      <c r="A36" s="10" t="s">
        <v>39</v>
      </c>
    </row>
    <row r="37" spans="1:4" x14ac:dyDescent="0.25">
      <c r="A37" s="11" t="s">
        <v>41</v>
      </c>
    </row>
  </sheetData>
  <mergeCells count="6">
    <mergeCell ref="A30:B30"/>
    <mergeCell ref="B1:H1"/>
    <mergeCell ref="B2:H2"/>
    <mergeCell ref="B3:H3"/>
    <mergeCell ref="B4:H4"/>
    <mergeCell ref="A6:B6"/>
  </mergeCells>
  <conditionalFormatting sqref="I6:XFD6 A38:XFD1048576 B33:XFD37 A30 A7:XFD29 C30:XFD30 A31:XFD32 A1:XFD5">
    <cfRule type="containsErrors" dxfId="5" priority="12">
      <formula>ISERROR(A1)</formula>
    </cfRule>
  </conditionalFormatting>
  <conditionalFormatting sqref="A6">
    <cfRule type="containsErrors" dxfId="4" priority="5">
      <formula>ISERROR(A6)</formula>
    </cfRule>
  </conditionalFormatting>
  <conditionalFormatting sqref="D6:H6">
    <cfRule type="containsErrors" dxfId="3" priority="4">
      <formula>ISERROR(D6)</formula>
    </cfRule>
  </conditionalFormatting>
  <conditionalFormatting sqref="C6">
    <cfRule type="containsErrors" dxfId="2" priority="3">
      <formula>ISERROR(C6)</formula>
    </cfRule>
  </conditionalFormatting>
  <conditionalFormatting sqref="A37">
    <cfRule type="containsErrors" dxfId="1" priority="2">
      <formula>ISERROR(A37)</formula>
    </cfRule>
  </conditionalFormatting>
  <conditionalFormatting sqref="A33:A36">
    <cfRule type="containsErrors" dxfId="0" priority="1">
      <formula>ISERROR(A33)</formula>
    </cfRule>
  </conditionalFormatting>
  <printOptions horizontalCentered="1" verticalCentered="1"/>
  <pageMargins left="0" right="0" top="0" bottom="0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CAP 2</vt:lpstr>
      <vt:lpstr>'CAP 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2018-09-17T00:04:57Z</dcterms:modified>
</cp:coreProperties>
</file>